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860" windowHeight="6408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<sst xmlns="http://schemas.openxmlformats.org/spreadsheetml/2006/main" count="131" uniqueCount="104">
  <si>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</si>
  <si>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</si>
  <si>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</si>
  <si>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</si>
  <si>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</si>
  <si>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</si>
  <si>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</si>
  <si>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</si>
  <si>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</si>
  <si>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</si>
  <si>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</si>
  <si>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</si>
  <si>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</si>
  <si>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</si>
  <si>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</si>
  <si>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</si>
  <si>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</si>
  <si>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</si>
  <si>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</si>
  <si>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</si>
  <si>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</si>
  <si>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</si>
  <si>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</si>
  <si>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</si>
  <si>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</si>
  <si>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</si>
  <si>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</si>
  <si>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</si>
  <si>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</si>
  <si>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</si>
  <si>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</si>
  <si>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</si>
  <si>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</si>
  <si>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</si>
  <si>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</si>
  <si>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</si>
  <si>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</si>
  <si>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</si>
  <si>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</si>
  <si>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</si>
  <si>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</si>
  <si>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</si>
  <si>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</si>
  <si>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</si>
  <si>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</si>
  <si>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</si>
  <si>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</si>
  <si>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</si>
  <si>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</si>
  <si>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</si>
  <si>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</si>
  <si>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</si>
  <si>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</si>
  <si>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</si>
  <si>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</si>
  <si>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</si>
  <si>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</si>
  <si>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</si>
  <si>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</si>
  <si>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</si>
  <si>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</si>
  <si>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</si>
  <si>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</si>
  <si>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</si>
  <si>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</si>
  <si>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</si>
  <si>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</si>
  <si>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</si>
  <si>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</si>
  <si>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</si>
  <si>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</si>
  <si>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</si>
  <si>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</si>
  <si>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</si>
  <si>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</si>
  <si>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</si>
  <si>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</si>
  <si>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</si>
  <si>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</si>
  <si>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</si>
  <si>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</si>
  <si>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</si>
  <si>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</si>
  <si>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</si>
  <si>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</si>
  <si>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</si>
  <si>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</si>
  <si>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</si>
  <si>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</si>
  <si>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</si>
  <si>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</si>
  <si>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</si>
  <si>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</si>
  <si>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</si>
  <si>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</si>
  <si>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</si>
  <si>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Мездра</t>
  </si>
  <si>
    <t>Град: Мездра</t>
  </si>
  <si>
    <t xml:space="preserve">                               Съставил: Милена Димитрова Василева</t>
  </si>
  <si>
    <t xml:space="preserve">                               Тел.: 0910/92548</t>
  </si>
  <si>
    <t>Адм. секретар: Стефка Лалова Йончева</t>
  </si>
  <si>
    <t>Председател: Иванка Николова Кожухарова</t>
  </si>
  <si>
    <t>ЗА ДЕЙНОСТТА НА  ДЪРЖАВНИТЕ СЪДЕБНИ  ИЗПЪЛНИТЕЛИ В РАЙОННИТЕ СЪДИЛИЩА ПРЕЗ  2022   г.</t>
  </si>
  <si>
    <t>Дата: 06.01.2023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</si>
</sst>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zoomScalePageLayoutView="0" workbookViewId="0" topLeftCell="A65536">
      <selection activeCell="C3" sqref="C3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4"/>
      <c r="J1" s="84"/>
      <c r="K1" s="84"/>
      <c r="L1" s="84"/>
      <c r="M1" s="84"/>
      <c r="N1" s="84"/>
      <c r="O1" s="92" t="s">
        <v>19</v>
      </c>
      <c r="P1" s="93"/>
      <c r="Q1" s="93"/>
      <c r="R1" s="94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96</v>
      </c>
      <c r="B3" s="34">
        <v>704</v>
      </c>
      <c r="C3" s="35">
        <v>2</v>
      </c>
      <c r="D3" s="40"/>
      <c r="E3" s="40"/>
      <c r="F3" s="40"/>
      <c r="G3" s="40"/>
      <c r="H3" s="40"/>
      <c r="I3" s="84"/>
      <c r="J3" s="84"/>
      <c r="K3" s="84"/>
      <c r="L3" s="84"/>
      <c r="M3" s="84"/>
      <c r="N3" s="84"/>
      <c r="O3" s="95" t="s">
        <v>77</v>
      </c>
      <c r="P3" s="96"/>
      <c r="Q3" s="96"/>
      <c r="R3" s="97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76"/>
      <c r="J5" s="76"/>
      <c r="K5" s="76"/>
      <c r="L5" s="76"/>
      <c r="M5" s="76"/>
      <c r="N5" s="76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0" t="s">
        <v>102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3.5">
      <c r="A11" s="54" t="s">
        <v>34</v>
      </c>
      <c r="B11" s="77" t="s">
        <v>4</v>
      </c>
      <c r="C11" s="83" t="s">
        <v>27</v>
      </c>
      <c r="D11" s="83"/>
      <c r="E11" s="83"/>
      <c r="F11" s="83"/>
      <c r="G11" s="83"/>
      <c r="H11" s="83"/>
      <c r="I11" s="83"/>
      <c r="J11" s="85" t="s">
        <v>17</v>
      </c>
      <c r="K11" s="86"/>
      <c r="L11" s="86"/>
      <c r="M11" s="86"/>
      <c r="N11" s="87"/>
      <c r="O11" s="82" t="s">
        <v>40</v>
      </c>
      <c r="P11" s="82"/>
      <c r="Q11" s="72" t="s">
        <v>54</v>
      </c>
      <c r="R11" s="72"/>
    </row>
    <row r="12" spans="1:18" ht="12.75" customHeight="1">
      <c r="A12" s="58"/>
      <c r="B12" s="77"/>
      <c r="C12" s="77" t="s">
        <v>69</v>
      </c>
      <c r="D12" s="77" t="s">
        <v>59</v>
      </c>
      <c r="E12" s="77" t="s">
        <v>68</v>
      </c>
      <c r="F12" s="83" t="s">
        <v>16</v>
      </c>
      <c r="G12" s="83"/>
      <c r="H12" s="77" t="s">
        <v>65</v>
      </c>
      <c r="I12" s="73" t="s">
        <v>64</v>
      </c>
      <c r="J12" s="90" t="s">
        <v>18</v>
      </c>
      <c r="K12" s="91"/>
      <c r="L12" s="69" t="s">
        <v>61</v>
      </c>
      <c r="M12" s="69" t="s">
        <v>80</v>
      </c>
      <c r="N12" s="69" t="s">
        <v>60</v>
      </c>
      <c r="O12" s="68" t="s">
        <v>59</v>
      </c>
      <c r="P12" s="68" t="s">
        <v>58</v>
      </c>
      <c r="Q12" s="81" t="s">
        <v>57</v>
      </c>
      <c r="R12" s="81" t="s">
        <v>56</v>
      </c>
    </row>
    <row r="13" spans="1:18" ht="12.75" customHeight="1">
      <c r="A13" s="43"/>
      <c r="B13" s="77"/>
      <c r="C13" s="77"/>
      <c r="D13" s="77"/>
      <c r="E13" s="77"/>
      <c r="F13" s="77" t="s">
        <v>67</v>
      </c>
      <c r="G13" s="77" t="s">
        <v>66</v>
      </c>
      <c r="H13" s="77"/>
      <c r="I13" s="74"/>
      <c r="J13" s="78" t="s">
        <v>63</v>
      </c>
      <c r="K13" s="69" t="s">
        <v>62</v>
      </c>
      <c r="L13" s="70"/>
      <c r="M13" s="88"/>
      <c r="N13" s="70"/>
      <c r="O13" s="68"/>
      <c r="P13" s="68"/>
      <c r="Q13" s="81"/>
      <c r="R13" s="81"/>
    </row>
    <row r="14" spans="1:18" ht="12.75" customHeight="1">
      <c r="A14" s="60"/>
      <c r="B14" s="77"/>
      <c r="C14" s="77"/>
      <c r="D14" s="77"/>
      <c r="E14" s="77"/>
      <c r="F14" s="77"/>
      <c r="G14" s="77"/>
      <c r="H14" s="77"/>
      <c r="I14" s="74"/>
      <c r="J14" s="79"/>
      <c r="K14" s="70"/>
      <c r="L14" s="70"/>
      <c r="M14" s="88"/>
      <c r="N14" s="70"/>
      <c r="O14" s="68"/>
      <c r="P14" s="68"/>
      <c r="Q14" s="81"/>
      <c r="R14" s="81"/>
    </row>
    <row r="15" spans="1:18" ht="13.5">
      <c r="A15" s="58" t="s">
        <v>3</v>
      </c>
      <c r="B15" s="77"/>
      <c r="C15" s="77"/>
      <c r="D15" s="77"/>
      <c r="E15" s="77"/>
      <c r="F15" s="77"/>
      <c r="G15" s="77"/>
      <c r="H15" s="77"/>
      <c r="I15" s="74"/>
      <c r="J15" s="79"/>
      <c r="K15" s="70"/>
      <c r="L15" s="70"/>
      <c r="M15" s="88"/>
      <c r="N15" s="70"/>
      <c r="O15" s="68"/>
      <c r="P15" s="68"/>
      <c r="Q15" s="81"/>
      <c r="R15" s="81"/>
    </row>
    <row r="16" spans="1:18" ht="13.5">
      <c r="A16" s="58" t="s">
        <v>72</v>
      </c>
      <c r="B16" s="77"/>
      <c r="C16" s="77"/>
      <c r="D16" s="77"/>
      <c r="E16" s="77"/>
      <c r="F16" s="77"/>
      <c r="G16" s="77"/>
      <c r="H16" s="77"/>
      <c r="I16" s="74"/>
      <c r="J16" s="79"/>
      <c r="K16" s="70"/>
      <c r="L16" s="70"/>
      <c r="M16" s="88"/>
      <c r="N16" s="70"/>
      <c r="O16" s="68"/>
      <c r="P16" s="68"/>
      <c r="Q16" s="81"/>
      <c r="R16" s="81"/>
    </row>
    <row r="17" spans="1:18" ht="13.5">
      <c r="A17" s="61" t="s">
        <v>26</v>
      </c>
      <c r="B17" s="77"/>
      <c r="C17" s="77"/>
      <c r="D17" s="77"/>
      <c r="E17" s="77"/>
      <c r="F17" s="77"/>
      <c r="G17" s="77"/>
      <c r="H17" s="77"/>
      <c r="I17" s="74"/>
      <c r="J17" s="79"/>
      <c r="K17" s="70"/>
      <c r="L17" s="70"/>
      <c r="M17" s="88"/>
      <c r="N17" s="70"/>
      <c r="O17" s="68"/>
      <c r="P17" s="68"/>
      <c r="Q17" s="81"/>
      <c r="R17" s="81"/>
    </row>
    <row r="18" spans="1:18" ht="15.75" customHeight="1">
      <c r="A18" s="43"/>
      <c r="B18" s="77"/>
      <c r="C18" s="77"/>
      <c r="D18" s="77"/>
      <c r="E18" s="77"/>
      <c r="F18" s="77"/>
      <c r="G18" s="77"/>
      <c r="H18" s="77"/>
      <c r="I18" s="75"/>
      <c r="J18" s="80"/>
      <c r="K18" s="71"/>
      <c r="L18" s="71"/>
      <c r="M18" s="89"/>
      <c r="N18" s="71"/>
      <c r="O18" s="68"/>
      <c r="P18" s="68"/>
      <c r="Q18" s="81"/>
      <c r="R18" s="81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886</v>
      </c>
      <c r="D20" s="65">
        <f aca="true" t="shared" si="0" ref="D20:R20">SUM(D21+D24+D28+D33+D34)</f>
        <v>118</v>
      </c>
      <c r="E20" s="65">
        <f t="shared" si="0"/>
        <v>1004</v>
      </c>
      <c r="F20" s="65">
        <f t="shared" si="0"/>
        <v>42</v>
      </c>
      <c r="G20" s="65">
        <f t="shared" si="0"/>
        <v>99</v>
      </c>
      <c r="H20" s="65">
        <f t="shared" si="0"/>
        <v>0</v>
      </c>
      <c r="I20" s="65">
        <f>E20-SUM(F20:H20)</f>
        <v>863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48</v>
      </c>
      <c r="O20" s="65">
        <f t="shared" si="0"/>
        <v>4</v>
      </c>
      <c r="P20" s="65">
        <f t="shared" si="0"/>
        <v>0</v>
      </c>
      <c r="Q20" s="65">
        <f t="shared" si="0"/>
        <v>2672</v>
      </c>
      <c r="R20" s="65">
        <f t="shared" si="0"/>
        <v>2652</v>
      </c>
    </row>
    <row r="21" spans="1:18" ht="26.25" customHeight="1">
      <c r="A21" s="66" t="s">
        <v>28</v>
      </c>
      <c r="B21" s="64" t="s">
        <v>6</v>
      </c>
      <c r="C21" s="65">
        <f>SUM(C22+C23)</f>
        <v>91</v>
      </c>
      <c r="D21" s="65">
        <f aca="true" t="shared" si="1" ref="D21:R21">SUM(D22+D23)</f>
        <v>37</v>
      </c>
      <c r="E21" s="65">
        <f t="shared" si="1"/>
        <v>128</v>
      </c>
      <c r="F21" s="65">
        <f t="shared" si="1"/>
        <v>6</v>
      </c>
      <c r="G21" s="65">
        <f t="shared" si="1"/>
        <v>11</v>
      </c>
      <c r="H21" s="65">
        <f t="shared" si="1"/>
        <v>0</v>
      </c>
      <c r="I21" s="65">
        <f aca="true" t="shared" si="2" ref="I21:I34">E21-SUM(F21:H21)</f>
        <v>111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8</v>
      </c>
      <c r="O21" s="65">
        <f t="shared" si="1"/>
        <v>0</v>
      </c>
      <c r="P21" s="65">
        <f t="shared" si="1"/>
        <v>0</v>
      </c>
      <c r="Q21" s="65">
        <f t="shared" si="1"/>
        <v>479</v>
      </c>
      <c r="R21" s="65">
        <f t="shared" si="1"/>
        <v>479</v>
      </c>
    </row>
    <row r="22" spans="1:18" ht="26.25" customHeight="1">
      <c r="A22" s="66" t="s">
        <v>79</v>
      </c>
      <c r="B22" s="64" t="s">
        <v>7</v>
      </c>
      <c r="C22" s="31">
        <v>66</v>
      </c>
      <c r="D22" s="31">
        <v>37</v>
      </c>
      <c r="E22" s="65">
        <f>SUM(C22+D22)</f>
        <v>103</v>
      </c>
      <c r="F22" s="31">
        <v>6</v>
      </c>
      <c r="G22" s="31">
        <v>11</v>
      </c>
      <c r="H22" s="31">
        <v>0</v>
      </c>
      <c r="I22" s="65">
        <f t="shared" si="2"/>
        <v>86</v>
      </c>
      <c r="J22" s="31">
        <v>0</v>
      </c>
      <c r="K22" s="31">
        <v>0</v>
      </c>
      <c r="L22" s="32">
        <v>0</v>
      </c>
      <c r="M22" s="32">
        <v>0</v>
      </c>
      <c r="N22" s="32">
        <v>1</v>
      </c>
      <c r="O22" s="32">
        <v>0</v>
      </c>
      <c r="P22" s="32">
        <v>0</v>
      </c>
      <c r="Q22" s="32">
        <v>424</v>
      </c>
      <c r="R22" s="32">
        <v>424</v>
      </c>
    </row>
    <row r="23" spans="1:18" ht="26.25" customHeight="1">
      <c r="A23" s="66" t="s">
        <v>29</v>
      </c>
      <c r="B23" s="64" t="s">
        <v>8</v>
      </c>
      <c r="C23" s="31">
        <v>25</v>
      </c>
      <c r="D23" s="31">
        <v>0</v>
      </c>
      <c r="E23" s="65">
        <f>SUM(C23+D23)</f>
        <v>25</v>
      </c>
      <c r="F23" s="31">
        <v>0</v>
      </c>
      <c r="G23" s="31">
        <v>0</v>
      </c>
      <c r="H23" s="31">
        <v>0</v>
      </c>
      <c r="I23" s="65">
        <f t="shared" si="2"/>
        <v>25</v>
      </c>
      <c r="J23" s="31">
        <v>0</v>
      </c>
      <c r="K23" s="31">
        <v>0</v>
      </c>
      <c r="L23" s="32">
        <v>0</v>
      </c>
      <c r="M23" s="32">
        <v>0</v>
      </c>
      <c r="N23" s="32">
        <v>7</v>
      </c>
      <c r="O23" s="32">
        <v>0</v>
      </c>
      <c r="P23" s="32">
        <v>0</v>
      </c>
      <c r="Q23" s="32">
        <v>55</v>
      </c>
      <c r="R23" s="32">
        <v>55</v>
      </c>
    </row>
    <row r="24" spans="1:18" ht="27" customHeight="1">
      <c r="A24" s="66" t="s">
        <v>81</v>
      </c>
      <c r="B24" s="64" t="s">
        <v>9</v>
      </c>
      <c r="C24" s="65">
        <f>SUM(C25:C27)</f>
        <v>153</v>
      </c>
      <c r="D24" s="65">
        <f aca="true" t="shared" si="3" ref="D24:R24">SUM(D25:D27)</f>
        <v>39</v>
      </c>
      <c r="E24" s="65">
        <f t="shared" si="3"/>
        <v>192</v>
      </c>
      <c r="F24" s="65">
        <f t="shared" si="3"/>
        <v>14</v>
      </c>
      <c r="G24" s="65">
        <f t="shared" si="3"/>
        <v>71</v>
      </c>
      <c r="H24" s="65">
        <f t="shared" si="3"/>
        <v>0</v>
      </c>
      <c r="I24" s="65">
        <f t="shared" si="2"/>
        <v>107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5</v>
      </c>
      <c r="O24" s="65">
        <f t="shared" si="3"/>
        <v>0</v>
      </c>
      <c r="P24" s="65">
        <f t="shared" si="3"/>
        <v>0</v>
      </c>
      <c r="Q24" s="65">
        <f t="shared" si="3"/>
        <v>795</v>
      </c>
      <c r="R24" s="65">
        <f t="shared" si="3"/>
        <v>776</v>
      </c>
    </row>
    <row r="25" spans="1:18" ht="27" customHeight="1">
      <c r="A25" s="66" t="s">
        <v>73</v>
      </c>
      <c r="B25" s="64" t="s">
        <v>20</v>
      </c>
      <c r="C25" s="31">
        <v>26</v>
      </c>
      <c r="D25" s="31">
        <v>0</v>
      </c>
      <c r="E25" s="65">
        <f>SUM(C25+D25)</f>
        <v>26</v>
      </c>
      <c r="F25" s="31">
        <v>3</v>
      </c>
      <c r="G25" s="31">
        <v>2</v>
      </c>
      <c r="H25" s="31">
        <v>0</v>
      </c>
      <c r="I25" s="65">
        <f t="shared" si="2"/>
        <v>21</v>
      </c>
      <c r="J25" s="31">
        <v>0</v>
      </c>
      <c r="K25" s="31">
        <v>0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91</v>
      </c>
      <c r="R25" s="32">
        <v>91</v>
      </c>
    </row>
    <row r="26" spans="1:18" ht="27" customHeight="1">
      <c r="A26" s="63" t="s">
        <v>30</v>
      </c>
      <c r="B26" s="64" t="s">
        <v>10</v>
      </c>
      <c r="C26" s="31">
        <v>4</v>
      </c>
      <c r="D26" s="31">
        <v>0</v>
      </c>
      <c r="E26" s="65">
        <f>SUM(C26+D26)</f>
        <v>4</v>
      </c>
      <c r="F26" s="31">
        <v>0</v>
      </c>
      <c r="G26" s="31">
        <v>0</v>
      </c>
      <c r="H26" s="31">
        <v>0</v>
      </c>
      <c r="I26" s="65">
        <f t="shared" si="2"/>
        <v>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123</v>
      </c>
      <c r="D27" s="31">
        <v>39</v>
      </c>
      <c r="E27" s="65">
        <f aca="true" t="shared" si="4" ref="E27:E34">SUM(C27+D27)</f>
        <v>162</v>
      </c>
      <c r="F27" s="31">
        <v>11</v>
      </c>
      <c r="G27" s="31">
        <v>69</v>
      </c>
      <c r="H27" s="31">
        <v>0</v>
      </c>
      <c r="I27" s="65">
        <f t="shared" si="2"/>
        <v>82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704</v>
      </c>
      <c r="R27" s="32">
        <v>685</v>
      </c>
    </row>
    <row r="28" spans="1:18" ht="26.25" customHeight="1">
      <c r="A28" s="66" t="s">
        <v>52</v>
      </c>
      <c r="B28" s="64" t="s">
        <v>11</v>
      </c>
      <c r="C28" s="65">
        <f>SUM(C29:C32)</f>
        <v>637</v>
      </c>
      <c r="D28" s="65">
        <f aca="true" t="shared" si="5" ref="D28:R28">SUM(D29:D32)</f>
        <v>38</v>
      </c>
      <c r="E28" s="65">
        <f t="shared" si="5"/>
        <v>675</v>
      </c>
      <c r="F28" s="65">
        <f t="shared" si="5"/>
        <v>21</v>
      </c>
      <c r="G28" s="65">
        <f t="shared" si="5"/>
        <v>16</v>
      </c>
      <c r="H28" s="65">
        <f t="shared" si="5"/>
        <v>0</v>
      </c>
      <c r="I28" s="65">
        <f t="shared" si="2"/>
        <v>638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34</v>
      </c>
      <c r="O28" s="65">
        <f t="shared" si="5"/>
        <v>4</v>
      </c>
      <c r="P28" s="65">
        <f t="shared" si="5"/>
        <v>0</v>
      </c>
      <c r="Q28" s="65">
        <f t="shared" si="5"/>
        <v>1374</v>
      </c>
      <c r="R28" s="65">
        <f t="shared" si="5"/>
        <v>1374</v>
      </c>
    </row>
    <row r="29" spans="1:18" ht="27" customHeight="1">
      <c r="A29" s="66" t="s">
        <v>31</v>
      </c>
      <c r="B29" s="64" t="s">
        <v>12</v>
      </c>
      <c r="C29" s="31">
        <v>489</v>
      </c>
      <c r="D29" s="31">
        <v>19</v>
      </c>
      <c r="E29" s="65">
        <f t="shared" si="4"/>
        <v>508</v>
      </c>
      <c r="F29" s="31">
        <v>8</v>
      </c>
      <c r="G29" s="31">
        <v>0</v>
      </c>
      <c r="H29" s="31">
        <v>0</v>
      </c>
      <c r="I29" s="65">
        <f t="shared" si="2"/>
        <v>500</v>
      </c>
      <c r="J29" s="31">
        <v>0</v>
      </c>
      <c r="K29" s="31">
        <v>1</v>
      </c>
      <c r="L29" s="32">
        <v>0</v>
      </c>
      <c r="M29" s="32">
        <v>0</v>
      </c>
      <c r="N29" s="32">
        <v>7</v>
      </c>
      <c r="O29" s="32">
        <v>1</v>
      </c>
      <c r="P29" s="32">
        <v>0</v>
      </c>
      <c r="Q29" s="32">
        <v>668</v>
      </c>
      <c r="R29" s="32">
        <v>668</v>
      </c>
    </row>
    <row r="30" spans="1:18" ht="27" customHeight="1">
      <c r="A30" s="63" t="s">
        <v>32</v>
      </c>
      <c r="B30" s="64" t="s">
        <v>13</v>
      </c>
      <c r="C30" s="31">
        <v>1</v>
      </c>
      <c r="D30" s="31">
        <v>1</v>
      </c>
      <c r="E30" s="65">
        <f t="shared" si="4"/>
        <v>2</v>
      </c>
      <c r="F30" s="31">
        <v>0</v>
      </c>
      <c r="G30" s="31">
        <v>0</v>
      </c>
      <c r="H30" s="31">
        <v>0</v>
      </c>
      <c r="I30" s="65">
        <f t="shared" si="2"/>
        <v>2</v>
      </c>
      <c r="J30" s="31">
        <v>0</v>
      </c>
      <c r="K30" s="31">
        <v>0</v>
      </c>
      <c r="L30" s="32">
        <v>0</v>
      </c>
      <c r="M30" s="32">
        <v>0</v>
      </c>
      <c r="N30" s="32">
        <v>3</v>
      </c>
      <c r="O30" s="32">
        <v>0</v>
      </c>
      <c r="P30" s="32">
        <v>0</v>
      </c>
      <c r="Q30" s="32">
        <v>61</v>
      </c>
      <c r="R30" s="32">
        <v>61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0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5</v>
      </c>
      <c r="R31" s="32">
        <v>5</v>
      </c>
    </row>
    <row r="32" spans="1:18" ht="27" customHeight="1">
      <c r="A32" s="63" t="s">
        <v>38</v>
      </c>
      <c r="B32" s="64" t="s">
        <v>39</v>
      </c>
      <c r="C32" s="31">
        <v>144</v>
      </c>
      <c r="D32" s="31">
        <v>18</v>
      </c>
      <c r="E32" s="65">
        <f t="shared" si="4"/>
        <v>162</v>
      </c>
      <c r="F32" s="31">
        <v>13</v>
      </c>
      <c r="G32" s="31">
        <v>16</v>
      </c>
      <c r="H32" s="31">
        <v>0</v>
      </c>
      <c r="I32" s="65">
        <f t="shared" si="2"/>
        <v>133</v>
      </c>
      <c r="J32" s="31">
        <v>0</v>
      </c>
      <c r="K32" s="31">
        <v>1</v>
      </c>
      <c r="L32" s="32">
        <v>0</v>
      </c>
      <c r="M32" s="32">
        <v>0</v>
      </c>
      <c r="N32" s="32">
        <v>24</v>
      </c>
      <c r="O32" s="32">
        <v>3</v>
      </c>
      <c r="P32" s="32">
        <v>0</v>
      </c>
      <c r="Q32" s="32">
        <v>640</v>
      </c>
      <c r="R32" s="32">
        <v>640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</v>
      </c>
      <c r="D34" s="31">
        <v>4</v>
      </c>
      <c r="E34" s="65">
        <f t="shared" si="4"/>
        <v>7</v>
      </c>
      <c r="F34" s="31">
        <v>1</v>
      </c>
      <c r="G34" s="31">
        <v>1</v>
      </c>
      <c r="H34" s="31">
        <v>0</v>
      </c>
      <c r="I34" s="65">
        <f t="shared" si="2"/>
        <v>5</v>
      </c>
      <c r="J34" s="31">
        <v>0</v>
      </c>
      <c r="K34" s="31">
        <v>0</v>
      </c>
      <c r="L34" s="32">
        <v>0</v>
      </c>
      <c r="M34" s="32">
        <v>0</v>
      </c>
      <c r="N34" s="32">
        <v>1</v>
      </c>
      <c r="O34" s="32">
        <v>0</v>
      </c>
      <c r="P34" s="32">
        <v>0</v>
      </c>
      <c r="Q34" s="32">
        <v>24</v>
      </c>
      <c r="R34" s="32">
        <v>23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A8:R8"/>
    <mergeCell ref="E12:E18"/>
    <mergeCell ref="P12:P18"/>
    <mergeCell ref="H12:H18"/>
    <mergeCell ref="J12:K12"/>
    <mergeCell ref="O1:R1"/>
    <mergeCell ref="O3:R3"/>
    <mergeCell ref="A10:R10"/>
    <mergeCell ref="A6:R6"/>
    <mergeCell ref="I1:N1"/>
    <mergeCell ref="B11:B18"/>
    <mergeCell ref="O11:P11"/>
    <mergeCell ref="D12:D18"/>
    <mergeCell ref="G13:G18"/>
    <mergeCell ref="F12:G12"/>
    <mergeCell ref="I3:N3"/>
    <mergeCell ref="F13:F18"/>
    <mergeCell ref="J11:N11"/>
    <mergeCell ref="M12:M18"/>
    <mergeCell ref="N12:N18"/>
    <mergeCell ref="C11:I11"/>
    <mergeCell ref="O12:O18"/>
    <mergeCell ref="K13:K18"/>
    <mergeCell ref="Q11:R11"/>
    <mergeCell ref="I12:I18"/>
    <mergeCell ref="I5:N5"/>
    <mergeCell ref="C12:C18"/>
    <mergeCell ref="J13:J18"/>
    <mergeCell ref="L12:L18"/>
    <mergeCell ref="Q12:Q18"/>
    <mergeCell ref="R12:R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3.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3.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3.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3.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3.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3.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3.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3.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1860500</v>
      </c>
      <c r="D14" s="28">
        <f aca="true" t="shared" si="0" ref="D14:N14">SUM(D15+D18+D22+D27)</f>
        <v>106492</v>
      </c>
      <c r="E14" s="28">
        <f t="shared" si="0"/>
        <v>1966992</v>
      </c>
      <c r="F14" s="28">
        <f t="shared" si="0"/>
        <v>185933</v>
      </c>
      <c r="G14" s="28">
        <f t="shared" si="0"/>
        <v>19200</v>
      </c>
      <c r="H14" s="28">
        <f t="shared" si="0"/>
        <v>1040</v>
      </c>
      <c r="I14" s="28">
        <f t="shared" si="0"/>
        <v>5625</v>
      </c>
      <c r="J14" s="28">
        <f t="shared" si="0"/>
        <v>82273</v>
      </c>
      <c r="K14" s="28">
        <f t="shared" si="0"/>
        <v>77795</v>
      </c>
      <c r="L14" s="28">
        <f t="shared" si="0"/>
        <v>54988</v>
      </c>
      <c r="M14" s="28">
        <f t="shared" si="0"/>
        <v>90302</v>
      </c>
      <c r="N14" s="28">
        <f t="shared" si="0"/>
        <v>1798895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23833</v>
      </c>
      <c r="D15" s="28">
        <f aca="true" t="shared" si="1" ref="D15:M15">SUM(D16+D17)</f>
        <v>9508</v>
      </c>
      <c r="E15" s="28">
        <f t="shared" si="1"/>
        <v>33341</v>
      </c>
      <c r="F15" s="28">
        <f t="shared" si="1"/>
        <v>2796</v>
      </c>
      <c r="G15" s="28">
        <f t="shared" si="1"/>
        <v>559</v>
      </c>
      <c r="H15" s="28">
        <f t="shared" si="1"/>
        <v>560</v>
      </c>
      <c r="I15" s="28">
        <f t="shared" si="1"/>
        <v>0</v>
      </c>
      <c r="J15" s="28">
        <f t="shared" si="1"/>
        <v>0</v>
      </c>
      <c r="K15" s="28">
        <f t="shared" si="1"/>
        <v>1677</v>
      </c>
      <c r="L15" s="28">
        <f t="shared" si="1"/>
        <v>387</v>
      </c>
      <c r="M15" s="28">
        <f t="shared" si="1"/>
        <v>3550</v>
      </c>
      <c r="N15" s="28">
        <f>SUM(N16+N17)</f>
        <v>28114</v>
      </c>
    </row>
    <row r="16" spans="1:14" ht="26.25" customHeight="1">
      <c r="A16" s="20" t="s">
        <v>92</v>
      </c>
      <c r="B16" s="23" t="s">
        <v>7</v>
      </c>
      <c r="C16" s="30">
        <v>13613</v>
      </c>
      <c r="D16" s="30">
        <v>9508</v>
      </c>
      <c r="E16" s="29">
        <f aca="true" t="shared" si="2" ref="E16:E27">SUM(C16+D16)</f>
        <v>23121</v>
      </c>
      <c r="F16" s="29">
        <f aca="true" t="shared" si="3" ref="F16:F27">SUM(G16:K16)</f>
        <v>2236</v>
      </c>
      <c r="G16" s="30">
        <v>559</v>
      </c>
      <c r="H16" s="30">
        <v>0</v>
      </c>
      <c r="I16" s="30">
        <v>0</v>
      </c>
      <c r="J16" s="30">
        <v>0</v>
      </c>
      <c r="K16" s="30">
        <v>1677</v>
      </c>
      <c r="L16" s="30">
        <v>387</v>
      </c>
      <c r="M16" s="30">
        <v>3550</v>
      </c>
      <c r="N16" s="28">
        <f>SUM(E16-K16-M16)</f>
        <v>17894</v>
      </c>
    </row>
    <row r="17" spans="1:14" ht="12.75">
      <c r="A17" s="20" t="s">
        <v>29</v>
      </c>
      <c r="B17" s="23" t="s">
        <v>8</v>
      </c>
      <c r="C17" s="30">
        <v>10220</v>
      </c>
      <c r="D17" s="30">
        <v>0</v>
      </c>
      <c r="E17" s="29">
        <f t="shared" si="2"/>
        <v>10220</v>
      </c>
      <c r="F17" s="29">
        <f t="shared" si="3"/>
        <v>560</v>
      </c>
      <c r="G17" s="30">
        <v>0</v>
      </c>
      <c r="H17" s="30">
        <v>560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10220</v>
      </c>
    </row>
    <row r="18" spans="1:14" ht="21">
      <c r="A18" s="24" t="s">
        <v>90</v>
      </c>
      <c r="B18" s="23" t="s">
        <v>9</v>
      </c>
      <c r="C18" s="28">
        <f>SUM(C19:C21)</f>
        <v>1352233</v>
      </c>
      <c r="D18" s="28">
        <f aca="true" t="shared" si="4" ref="D18:N18">SUM(D19:D21)</f>
        <v>42208</v>
      </c>
      <c r="E18" s="28">
        <f t="shared" si="4"/>
        <v>1394441</v>
      </c>
      <c r="F18" s="28">
        <f t="shared" si="4"/>
        <v>29010</v>
      </c>
      <c r="G18" s="28">
        <f t="shared" si="4"/>
        <v>4588</v>
      </c>
      <c r="H18" s="28">
        <f t="shared" si="4"/>
        <v>0</v>
      </c>
      <c r="I18" s="28">
        <f t="shared" si="4"/>
        <v>1885</v>
      </c>
      <c r="J18" s="28">
        <f t="shared" si="4"/>
        <v>3123</v>
      </c>
      <c r="K18" s="28">
        <f t="shared" si="4"/>
        <v>19414</v>
      </c>
      <c r="L18" s="28">
        <f t="shared" si="4"/>
        <v>47102</v>
      </c>
      <c r="M18" s="28">
        <f t="shared" si="4"/>
        <v>55940</v>
      </c>
      <c r="N18" s="28">
        <f t="shared" si="4"/>
        <v>1319087</v>
      </c>
    </row>
    <row r="19" spans="1:14" ht="26.25" customHeight="1">
      <c r="A19" s="20" t="s">
        <v>93</v>
      </c>
      <c r="B19" s="23" t="s">
        <v>20</v>
      </c>
      <c r="C19" s="30">
        <v>596062</v>
      </c>
      <c r="D19" s="30">
        <v>0</v>
      </c>
      <c r="E19" s="29">
        <f t="shared" si="2"/>
        <v>596062</v>
      </c>
      <c r="F19" s="29">
        <f t="shared" si="3"/>
        <v>18847</v>
      </c>
      <c r="G19" s="30">
        <v>1825</v>
      </c>
      <c r="H19" s="30">
        <v>0</v>
      </c>
      <c r="I19" s="30">
        <v>1485</v>
      </c>
      <c r="J19" s="30">
        <v>1273</v>
      </c>
      <c r="K19" s="30">
        <v>14264</v>
      </c>
      <c r="L19" s="30">
        <v>43265</v>
      </c>
      <c r="M19" s="30">
        <v>27003</v>
      </c>
      <c r="N19" s="28">
        <f>SUM(E19-K19-M19)</f>
        <v>554795</v>
      </c>
    </row>
    <row r="20" spans="1:14" ht="25.5" customHeight="1">
      <c r="A20" s="19" t="s">
        <v>30</v>
      </c>
      <c r="B20" s="23" t="s">
        <v>10</v>
      </c>
      <c r="C20" s="30">
        <v>47828</v>
      </c>
      <c r="D20" s="30">
        <v>0</v>
      </c>
      <c r="E20" s="29">
        <f t="shared" si="2"/>
        <v>47828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47828</v>
      </c>
    </row>
    <row r="21" spans="1:14" ht="25.5" customHeight="1">
      <c r="A21" s="19" t="s">
        <v>35</v>
      </c>
      <c r="B21" s="23" t="s">
        <v>36</v>
      </c>
      <c r="C21" s="30">
        <v>708343</v>
      </c>
      <c r="D21" s="30">
        <v>42208</v>
      </c>
      <c r="E21" s="29">
        <f t="shared" si="2"/>
        <v>750551</v>
      </c>
      <c r="F21" s="29">
        <f t="shared" si="3"/>
        <v>10163</v>
      </c>
      <c r="G21" s="30">
        <v>2763</v>
      </c>
      <c r="H21" s="30">
        <v>0</v>
      </c>
      <c r="I21" s="30">
        <v>400</v>
      </c>
      <c r="J21" s="30">
        <v>1850</v>
      </c>
      <c r="K21" s="30">
        <v>5150</v>
      </c>
      <c r="L21" s="30">
        <v>3837</v>
      </c>
      <c r="M21" s="30">
        <v>28937</v>
      </c>
      <c r="N21" s="28">
        <f>SUM(E21-K21-M21)</f>
        <v>716464</v>
      </c>
    </row>
    <row r="22" spans="1:14" ht="26.25" customHeight="1">
      <c r="A22" s="20" t="s">
        <v>52</v>
      </c>
      <c r="B22" s="23" t="s">
        <v>11</v>
      </c>
      <c r="C22" s="28">
        <f>SUM(C23:C26)</f>
        <v>484434</v>
      </c>
      <c r="D22" s="28">
        <f aca="true" t="shared" si="5" ref="D22:M22">SUM(D23:D26)</f>
        <v>54776</v>
      </c>
      <c r="E22" s="28">
        <f t="shared" si="5"/>
        <v>539210</v>
      </c>
      <c r="F22" s="28">
        <f t="shared" si="5"/>
        <v>154127</v>
      </c>
      <c r="G22" s="28">
        <f t="shared" si="5"/>
        <v>14053</v>
      </c>
      <c r="H22" s="28">
        <f t="shared" si="5"/>
        <v>480</v>
      </c>
      <c r="I22" s="28">
        <f t="shared" si="5"/>
        <v>3740</v>
      </c>
      <c r="J22" s="28">
        <f t="shared" si="5"/>
        <v>79150</v>
      </c>
      <c r="K22" s="28">
        <f t="shared" si="5"/>
        <v>56704</v>
      </c>
      <c r="L22" s="28">
        <f t="shared" si="5"/>
        <v>7499</v>
      </c>
      <c r="M22" s="28">
        <f t="shared" si="5"/>
        <v>30812</v>
      </c>
      <c r="N22" s="28">
        <f>SUM(N23:N26)</f>
        <v>451694</v>
      </c>
    </row>
    <row r="23" spans="1:14" ht="26.25" customHeight="1">
      <c r="A23" s="20" t="s">
        <v>94</v>
      </c>
      <c r="B23" s="23" t="s">
        <v>12</v>
      </c>
      <c r="C23" s="30">
        <v>41584</v>
      </c>
      <c r="D23" s="30">
        <v>4848</v>
      </c>
      <c r="E23" s="29">
        <f t="shared" si="2"/>
        <v>46432</v>
      </c>
      <c r="F23" s="29">
        <f t="shared" si="3"/>
        <v>84855</v>
      </c>
      <c r="G23" s="30">
        <v>8969</v>
      </c>
      <c r="H23" s="30">
        <v>0</v>
      </c>
      <c r="I23" s="30">
        <v>1640</v>
      </c>
      <c r="J23" s="30">
        <v>74246</v>
      </c>
      <c r="K23" s="30">
        <v>0</v>
      </c>
      <c r="L23" s="30">
        <v>1305</v>
      </c>
      <c r="M23" s="30">
        <v>0</v>
      </c>
      <c r="N23" s="28">
        <f>SUM(E23-K23-M23)</f>
        <v>46432</v>
      </c>
    </row>
    <row r="24" spans="1:14" ht="12.75">
      <c r="A24" s="19" t="s">
        <v>32</v>
      </c>
      <c r="B24" s="23" t="s">
        <v>13</v>
      </c>
      <c r="C24" s="30">
        <v>19956</v>
      </c>
      <c r="D24" s="30">
        <v>3317</v>
      </c>
      <c r="E24" s="29">
        <f t="shared" si="2"/>
        <v>23273</v>
      </c>
      <c r="F24" s="29">
        <f t="shared" si="3"/>
        <v>571</v>
      </c>
      <c r="G24" s="30">
        <v>104</v>
      </c>
      <c r="H24" s="30">
        <v>0</v>
      </c>
      <c r="I24" s="30">
        <v>0</v>
      </c>
      <c r="J24" s="30">
        <v>0</v>
      </c>
      <c r="K24" s="30">
        <v>467</v>
      </c>
      <c r="L24" s="30">
        <v>0</v>
      </c>
      <c r="M24" s="30">
        <v>0</v>
      </c>
      <c r="N24" s="28">
        <f>SUM(E24-K24-M24)</f>
        <v>22806</v>
      </c>
    </row>
    <row r="25" spans="1:14" ht="12.7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422894</v>
      </c>
      <c r="D26" s="30">
        <v>46611</v>
      </c>
      <c r="E26" s="29">
        <f t="shared" si="2"/>
        <v>469505</v>
      </c>
      <c r="F26" s="29">
        <f t="shared" si="3"/>
        <v>68701</v>
      </c>
      <c r="G26" s="30">
        <v>4980</v>
      </c>
      <c r="H26" s="30">
        <v>480</v>
      </c>
      <c r="I26" s="30">
        <v>2100</v>
      </c>
      <c r="J26" s="30">
        <v>4904</v>
      </c>
      <c r="K26" s="30">
        <v>56237</v>
      </c>
      <c r="L26" s="30">
        <v>6194</v>
      </c>
      <c r="M26" s="30">
        <v>30812</v>
      </c>
      <c r="N26" s="28">
        <f>SUM(E26-K26-M26)</f>
        <v>382456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1</v>
      </c>
      <c r="G29" s="101" t="s">
        <v>89</v>
      </c>
      <c r="H29" s="101"/>
      <c r="I29" s="101"/>
      <c r="J29" s="101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9" t="s">
        <v>98</v>
      </c>
      <c r="C30" s="119"/>
      <c r="D30" s="119"/>
      <c r="E30" s="119"/>
      <c r="F30" s="119"/>
      <c r="G30" s="17"/>
      <c r="H30" s="17"/>
      <c r="I30" s="17"/>
      <c r="J30" s="121" t="s">
        <v>100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97</v>
      </c>
      <c r="B32" s="120" t="s">
        <v>99</v>
      </c>
      <c r="C32" s="120"/>
      <c r="D32" s="120"/>
      <c r="E32" s="120"/>
      <c r="F32" s="120"/>
      <c r="G32" s="16"/>
      <c r="H32" s="16"/>
      <c r="I32" s="16"/>
      <c r="J32" s="121" t="s">
        <v>101</v>
      </c>
      <c r="K32" s="122"/>
      <c r="L32" s="122"/>
      <c r="M32" s="122"/>
      <c r="N32" s="122"/>
    </row>
    <row r="33" spans="1:14" ht="13.5">
      <c r="A33" s="67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</cp:lastModifiedBy>
  <cp:lastPrinted>2023-01-04T12:58:33Z</cp:lastPrinted>
  <dcterms:created xsi:type="dcterms:W3CDTF">2003-10-20T11:34:47Z</dcterms:created>
  <dcterms:modified xsi:type="dcterms:W3CDTF">2023-01-04T12:59:03Z</dcterms:modified>
  <cp:category/>
  <cp:version/>
  <cp:contentType/>
  <cp:contentStatus/>
</cp:coreProperties>
</file>